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<sst xmlns="http://schemas.openxmlformats.org/spreadsheetml/2006/main" count="515" uniqueCount="265">
  <si>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</si>
  <si>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</si>
  <si>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</si>
  <si>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</si>
  <si>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</si>
  <si>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</si>
  <si>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</si>
  <si>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</si>
  <si>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</si>
  <si>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</si>
  <si>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</si>
  <si>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</si>
  <si>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</si>
  <si>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</si>
  <si>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</si>
  <si>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</si>
  <si>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</si>
  <si>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</si>
  <si>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</si>
  <si>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</si>
  <si>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</si>
  <si>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</si>
  <si>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</si>
  <si>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</si>
  <si>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</si>
  <si>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</si>
  <si>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переломы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</si>
  <si>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</si>
  <si>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</si>
  <si>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</si>
  <si>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</si>
  <si>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</si>
  <si>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</si>
  <si>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</si>
  <si>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</si>
  <si>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</si>
  <si>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</si>
  <si>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</si>
  <si>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</si>
  <si>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</si>
  <si>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</si>
  <si>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</si>
  <si>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</si>
  <si>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</si>
  <si>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</si>
  <si>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</si>
  <si>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</si>
  <si>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</si>
  <si>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</si>
  <si>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</si>
  <si>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</si>
  <si>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</si>
  <si>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</si>
  <si>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</si>
  <si>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</si>
  <si>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</si>
  <si>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</si>
  <si>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</si>
  <si>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</si>
  <si>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</si>
  <si>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</si>
  <si>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</si>
  <si>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</si>
  <si>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</si>
  <si>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</si>
  <si>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</si>
  <si>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</si>
  <si>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</si>
  <si>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</si>
  <si>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</si>
  <si>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</si>
  <si>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</si>
  <si>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</si>
  <si>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</si>
  <si>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</si>
  <si>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</si>
  <si>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</si>
  <si>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</si>
  <si>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</si>
  <si>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</si>
  <si>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</si>
  <si>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</si>
  <si>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</si>
  <si>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</si>
  <si>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</si>
  <si>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</si>
  <si>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</si>
  <si>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</si>
  <si>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</si>
  <si>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</si>
  <si>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</si>
  <si>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</si>
  <si>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</si>
  <si>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</si>
  <si>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</si>
  <si>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</si>
  <si>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</si>
  <si>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</si>
  <si>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</si>
  <si>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</si>
  <si>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</si>
  <si>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</si>
  <si>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</si>
  <si>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</si>
  <si>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</si>
  <si>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</si>
  <si>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</si>
  <si>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</si>
  <si>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</si>
  <si>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</si>
  <si>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</si>
  <si>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</si>
  <si>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</si>
  <si>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</si>
  <si>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</si>
  <si>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</si>
  <si>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</si>
  <si>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</si>
  <si>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</si>
  <si>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</si>
  <si>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</si>
  <si>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</si>
  <si>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</si>
  <si>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</si>
  <si>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</si>
  <si>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</si>
  <si>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</si>
  <si>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</si>
  <si>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</si>
  <si>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</si>
  <si>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</si>
  <si>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</si>
  <si>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</si>
  <si>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</si>
  <si>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</si>
  <si>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</si>
  <si>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</si>
  <si>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</si>
  <si>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</si>
  <si>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</si>
  <si>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</si>
  <si>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</si>
  <si>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</si>
  <si>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</si>
  <si>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</si>
  <si>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</si>
  <si>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</si>
  <si>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</si>
  <si>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</si>
  <si>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</si>
  <si>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</si>
  <si>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</si>
  <si>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</si>
  <si>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</si>
  <si>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</si>
  <si>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</si>
  <si>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</si>
  <si>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</si>
  <si>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</si>
  <si>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</si>
  <si>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</si>
  <si>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</si>
  <si>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</si>
  <si>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</si>
  <si>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</si>
  <si>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</si>
  <si>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</si>
  <si>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</si>
  <si>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</si>
  <si>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</si>
  <si>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</si>
  <si>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</si>
  <si>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</si>
  <si>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</si>
  <si>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</si>
  <si>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</si>
  <si>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</si>
  <si>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</si>
  <si>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</si>
  <si>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</si>
  <si>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</si>
  <si>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</si>
  <si>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</si>
  <si>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</si>
  <si>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</si>
  <si>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</si>
  <si>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</si>
  <si>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</si>
  <si>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</si>
  <si>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</si>
  <si>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</si>
  <si>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</si>
  <si>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</si>
  <si>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</si>
  <si>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</si>
  <si>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</si>
  <si>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</si>
  <si>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</si>
  <si>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</si>
  <si>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</si>
  <si>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</si>
  <si>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</si>
  <si>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</si>
  <si>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</si>
  <si>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</si>
  <si>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</si>
  <si>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</si>
  <si>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</si>
  <si>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</si>
  <si>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</si>
  <si>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</si>
  <si>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</si>
  <si>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</si>
  <si>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</si>
  <si>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</si>
  <si>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</si>
  <si>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</si>
  <si>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</si>
  <si>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</si>
  <si>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</si>
  <si>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</si>
  <si>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</si>
  <si>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</si>
  <si>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</si>
  <si>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</si>
  <si>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</si>
  <si>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</si>
  <si>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</si>
  <si>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</si>
  <si>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</si>
  <si>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</si>
  <si>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</si>
  <si>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</si>
  <si>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травмы; черепно-мозговая травма</t>
  </si>
  <si>
    <t>Своевременно производить уборку снега и льда с крыш.
Использовать предупредительные знаки и таблички.
Обеспечить ограждение опасной зоны.</t>
  </si>
  <si>
    <t>ухудшение самочувствия; травмы</t>
  </si>
  <si>
    <t>Запрещено наступать на переносимые электрические провода, кабеля, лежащие на полу, земле.</t>
  </si>
  <si>
    <t>переутомление; травмы</t>
  </si>
  <si>
    <t>переутомление</t>
  </si>
  <si>
    <t>Тщательно проводить отбор сотрудников по соответсвующим показателям.</t>
  </si>
  <si>
    <t>Контролировать наличие и комплектность аптечки первой помощи.</t>
  </si>
  <si>
    <t>Контролировать сроки проведения инструктажей по охране труда.</t>
  </si>
  <si>
    <t>травмы; летальный исход</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</si>
  <si>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</si>
  <si>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</si>
  <si>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</si>
  <si>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</si>
  <si>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</si>
  <si>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</si>
  <si>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</si>
  <si>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</si>
  <si>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</si>
  <si>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</si>
  <si>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</si>
  <si>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</si>
  <si>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</si>
  <si>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</si>
  <si>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</si>
  <si>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</si>
  <si>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Не предусмотрено</t>
  </si>
  <si>
    <t>Канцелярские принадлежности</t>
  </si>
  <si>
    <t>87</t>
  </si>
  <si>
    <t>Вахтер (код: 18883)</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</si>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</sst>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4">
      <selection activeCell="A11" sqref="A11:J1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261</v>
      </c>
      <c r="B9" s="108"/>
      <c r="C9" s="108"/>
      <c r="D9" s="108"/>
      <c r="E9" s="108"/>
      <c r="F9" s="108"/>
      <c r="G9" s="108"/>
      <c r="H9" s="108"/>
      <c r="I9" s="108"/>
      <c r="J9" s="108"/>
      <c r="K9" s="41" t="str">
        <f>A9</f>
        <v>87</v>
      </c>
    </row>
    <row r="10" spans="1:11" s="14" customFormat="1" ht="5.25">
      <c r="A10" s="82"/>
      <c r="B10" s="82"/>
      <c r="C10" s="82"/>
      <c r="D10" s="82"/>
      <c r="E10" s="82"/>
      <c r="F10" s="82"/>
      <c r="G10" s="82"/>
      <c r="H10" s="82"/>
      <c r="I10" s="82"/>
      <c r="J10" s="82"/>
      <c r="K10" s="45"/>
    </row>
    <row r="11" spans="1:11" s="42" customFormat="1" ht="18.75">
      <c r="A11" s="89" t="s">
        <v>262</v>
      </c>
      <c r="B11" s="89"/>
      <c r="C11" s="89"/>
      <c r="D11" s="89"/>
      <c r="E11" s="89"/>
      <c r="F11" s="89"/>
      <c r="G11" s="89"/>
      <c r="H11" s="89"/>
      <c r="I11" s="89"/>
      <c r="J11" s="89"/>
      <c r="K11" s="43" t="str">
        <f>A11</f>
        <v>Вахтер (код: 18883)</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263</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259</v>
      </c>
      <c r="C16" s="91"/>
      <c r="D16" s="91"/>
      <c r="E16" s="91"/>
      <c r="F16" s="91"/>
      <c r="G16" s="91"/>
      <c r="H16" s="91"/>
      <c r="I16" s="91"/>
      <c r="J16" s="91"/>
      <c r="K16" s="46"/>
      <c r="L16" s="51" t="str">
        <f>B16</f>
        <v>Не предусмотрено</v>
      </c>
    </row>
    <row r="17" spans="1:11" s="14" customFormat="1" ht="5.25">
      <c r="A17" s="82"/>
      <c r="B17" s="82"/>
      <c r="C17" s="82"/>
      <c r="D17" s="82"/>
      <c r="E17" s="82"/>
      <c r="F17" s="82"/>
      <c r="G17" s="82"/>
      <c r="H17" s="82"/>
      <c r="I17" s="82"/>
      <c r="J17" s="82"/>
      <c r="K17" s="44"/>
    </row>
    <row r="18" spans="1:12" ht="12.75">
      <c r="A18" s="52" t="s">
        <v>24</v>
      </c>
      <c r="B18" s="91" t="s">
        <v>260</v>
      </c>
      <c r="C18" s="91"/>
      <c r="D18" s="91"/>
      <c r="E18" s="91"/>
      <c r="F18" s="91"/>
      <c r="G18" s="91"/>
      <c r="H18" s="91"/>
      <c r="I18" s="91"/>
      <c r="J18" s="91"/>
      <c r="K18" s="46"/>
      <c r="L18" s="51" t="str">
        <f>B18</f>
        <v>Канцелярские принадлежности</v>
      </c>
    </row>
    <row r="19" spans="1:11" s="14" customFormat="1" ht="5.25">
      <c r="A19" s="82"/>
      <c r="B19" s="82"/>
      <c r="C19" s="82"/>
      <c r="D19" s="82"/>
      <c r="E19" s="82"/>
      <c r="F19" s="82"/>
      <c r="G19" s="82"/>
      <c r="H19" s="82"/>
      <c r="I19" s="82"/>
      <c r="J19" s="82"/>
      <c r="K19" s="44"/>
    </row>
    <row r="20" spans="1:2" ht="12.75">
      <c r="A20" s="34" t="s">
        <v>17</v>
      </c>
      <c r="B20" s="47" t="s">
        <v>264</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96">
      <c r="A26" s="27" t="s">
        <v>30</v>
      </c>
      <c r="B26" s="25" t="s">
        <v>26</v>
      </c>
      <c r="C26" s="5">
        <v>2</v>
      </c>
      <c r="D26" s="5">
        <v>4</v>
      </c>
      <c r="E26" s="5">
        <v>2</v>
      </c>
      <c r="F26" s="5">
        <v>2</v>
      </c>
      <c r="G26" s="5">
        <v>1</v>
      </c>
      <c r="H26" s="32">
        <f>IF(C26=""," ",ROUND(N(C26)*N(D26)*((N(E26)+N(F26)+N(G26))/3),0))</f>
        <v>13</v>
      </c>
      <c r="I26" s="33" t="str">
        <f>IF(H26=" "," ",IF(H26&lt;IF(AND(ISNUMBER($K$24),$K$24&gt;0),$K$24,25),"приемлемый","не приемлемый"))</f>
        <v>приемлемый</v>
      </c>
      <c r="J26" s="25" t="s">
        <v>232</v>
      </c>
      <c r="K26" s="48">
        <v>1</v>
      </c>
      <c r="N26" s="56"/>
    </row>
    <row r="27" spans="1:14" s="50" customFormat="1" ht="48" hidden="1">
      <c r="A27" s="26" t="s">
        <v>58</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59</v>
      </c>
      <c r="B28" s="25"/>
      <c r="C28" s="5"/>
      <c r="D28" s="5"/>
      <c r="E28" s="5"/>
      <c r="F28" s="5"/>
      <c r="G28" s="5"/>
      <c r="H28" s="32" t="str">
        <f t="shared" si="0"/>
        <v> </v>
      </c>
      <c r="I28" s="33" t="str">
        <f t="shared" si="1"/>
        <v> </v>
      </c>
      <c r="J28" s="25"/>
      <c r="K28" s="48">
        <v>3</v>
      </c>
      <c r="M28" s="49"/>
      <c r="N28" s="56"/>
    </row>
    <row r="29" spans="1:14" s="50" customFormat="1" ht="12" hidden="1">
      <c r="A29" s="26" t="s">
        <v>60</v>
      </c>
      <c r="B29" s="25"/>
      <c r="C29" s="5"/>
      <c r="D29" s="5"/>
      <c r="E29" s="5"/>
      <c r="F29" s="5"/>
      <c r="G29" s="5"/>
      <c r="H29" s="32" t="str">
        <f t="shared" si="0"/>
        <v> </v>
      </c>
      <c r="I29" s="33" t="str">
        <f t="shared" si="1"/>
        <v> </v>
      </c>
      <c r="J29" s="25"/>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24" hidden="1">
      <c r="A39" s="26" t="s">
        <v>70</v>
      </c>
      <c r="B39" s="25"/>
      <c r="C39" s="5"/>
      <c r="D39" s="5"/>
      <c r="E39" s="5"/>
      <c r="F39" s="5"/>
      <c r="G39" s="5"/>
      <c r="H39" s="32" t="str">
        <f t="shared" si="0"/>
        <v> </v>
      </c>
      <c r="I39" s="33" t="str">
        <f t="shared" si="1"/>
        <v> </v>
      </c>
      <c r="J39" s="25"/>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2" hidden="1">
      <c r="A41" s="26" t="s">
        <v>72</v>
      </c>
      <c r="B41" s="25"/>
      <c r="C41" s="5"/>
      <c r="D41" s="5"/>
      <c r="E41" s="5"/>
      <c r="F41" s="5"/>
      <c r="G41" s="5"/>
      <c r="H41" s="32" t="str">
        <f t="shared" si="0"/>
        <v> </v>
      </c>
      <c r="I41" s="33" t="str">
        <f t="shared" si="1"/>
        <v> </v>
      </c>
      <c r="J41" s="25"/>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hidden="1">
      <c r="A43" s="26" t="s">
        <v>74</v>
      </c>
      <c r="B43" s="25" t="s">
        <v>27</v>
      </c>
      <c r="C43" s="5"/>
      <c r="D43" s="5"/>
      <c r="E43" s="5"/>
      <c r="F43" s="5"/>
      <c r="G43" s="5"/>
      <c r="H43" s="32" t="str">
        <f t="shared" si="0"/>
        <v> </v>
      </c>
      <c r="I43" s="33" t="str">
        <f t="shared" si="1"/>
        <v> </v>
      </c>
      <c r="J43" s="25"/>
      <c r="K43" s="48">
        <v>18</v>
      </c>
      <c r="N43" s="56"/>
    </row>
    <row r="44" spans="1:14" s="50" customFormat="1" ht="24" hidden="1">
      <c r="A44" s="26" t="s">
        <v>75</v>
      </c>
      <c r="B44" s="25"/>
      <c r="C44" s="5"/>
      <c r="D44" s="5"/>
      <c r="E44" s="5"/>
      <c r="F44" s="5"/>
      <c r="G44" s="5"/>
      <c r="H44" s="32" t="str">
        <f t="shared" si="0"/>
        <v> </v>
      </c>
      <c r="I44" s="33" t="str">
        <f t="shared" si="1"/>
        <v> </v>
      </c>
      <c r="J44" s="25"/>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c r="A46" s="30" t="s">
        <v>77</v>
      </c>
      <c r="B46" s="25" t="s">
        <v>233</v>
      </c>
      <c r="C46" s="5">
        <v>1</v>
      </c>
      <c r="D46" s="5">
        <v>6</v>
      </c>
      <c r="E46" s="5">
        <v>1</v>
      </c>
      <c r="F46" s="5">
        <v>1</v>
      </c>
      <c r="G46" s="5">
        <v>2</v>
      </c>
      <c r="H46" s="32">
        <f t="shared" si="0"/>
        <v>8</v>
      </c>
      <c r="I46" s="33" t="str">
        <f t="shared" si="1"/>
        <v>приемлемый</v>
      </c>
      <c r="J46" s="25" t="s">
        <v>234</v>
      </c>
      <c r="K46" s="48">
        <v>21</v>
      </c>
      <c r="M46" s="49"/>
      <c r="N46" s="56"/>
    </row>
    <row r="47" spans="1:10" ht="12.75">
      <c r="A47" s="92" t="s">
        <v>31</v>
      </c>
      <c r="B47" s="93"/>
      <c r="C47" s="93"/>
      <c r="D47" s="93"/>
      <c r="E47" s="93"/>
      <c r="F47" s="93"/>
      <c r="G47" s="93"/>
      <c r="H47" s="93"/>
      <c r="I47" s="93"/>
      <c r="J47" s="94"/>
    </row>
    <row r="48" spans="1:14" s="50" customFormat="1" ht="48" hidden="1">
      <c r="A48" s="26" t="s">
        <v>78</v>
      </c>
      <c r="B48" s="25"/>
      <c r="C48" s="5"/>
      <c r="D48" s="5"/>
      <c r="E48" s="5"/>
      <c r="F48" s="5"/>
      <c r="G48" s="5"/>
      <c r="H48" s="32" t="str">
        <f t="shared" si="0"/>
        <v> </v>
      </c>
      <c r="I48" s="33" t="str">
        <f t="shared" si="1"/>
        <v> </v>
      </c>
      <c r="J48" s="25"/>
      <c r="K48" s="48">
        <v>22</v>
      </c>
      <c r="N48" s="56"/>
    </row>
    <row r="49" spans="1:14" s="50" customFormat="1" ht="48">
      <c r="A49" s="26" t="s">
        <v>79</v>
      </c>
      <c r="B49" s="25" t="s">
        <v>235</v>
      </c>
      <c r="C49" s="5">
        <v>1</v>
      </c>
      <c r="D49" s="5">
        <v>4</v>
      </c>
      <c r="E49" s="5">
        <v>1</v>
      </c>
      <c r="F49" s="5">
        <v>1</v>
      </c>
      <c r="G49" s="5">
        <v>1</v>
      </c>
      <c r="H49" s="32">
        <f t="shared" si="0"/>
        <v>4</v>
      </c>
      <c r="I49" s="33" t="str">
        <f t="shared" si="1"/>
        <v>приемлемый</v>
      </c>
      <c r="J49" s="25" t="s">
        <v>236</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hidden="1">
      <c r="A55" s="110" t="s">
        <v>32</v>
      </c>
      <c r="B55" s="111"/>
      <c r="C55" s="111"/>
      <c r="D55" s="111"/>
      <c r="E55" s="111"/>
      <c r="F55" s="111"/>
      <c r="G55" s="111"/>
      <c r="H55" s="111"/>
      <c r="I55" s="111"/>
      <c r="J55" s="112"/>
      <c r="K55" s="48"/>
    </row>
    <row r="56" spans="1:14" s="50" customFormat="1" ht="36" hidden="1">
      <c r="A56" s="26" t="s">
        <v>85</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86</v>
      </c>
      <c r="B57" s="25"/>
      <c r="C57" s="5"/>
      <c r="D57" s="5"/>
      <c r="E57" s="5"/>
      <c r="F57" s="5"/>
      <c r="G57" s="5"/>
      <c r="H57" s="32" t="str">
        <f t="shared" si="2"/>
        <v> </v>
      </c>
      <c r="I57" s="33" t="str">
        <f t="shared" si="1"/>
        <v> </v>
      </c>
      <c r="J57" s="25"/>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hidden="1">
      <c r="A59" s="26" t="s">
        <v>88</v>
      </c>
      <c r="B59" s="25"/>
      <c r="C59" s="5"/>
      <c r="D59" s="5"/>
      <c r="E59" s="5"/>
      <c r="F59" s="5"/>
      <c r="G59" s="5"/>
      <c r="H59" s="32" t="str">
        <f t="shared" si="2"/>
        <v> </v>
      </c>
      <c r="I59" s="33" t="str">
        <f t="shared" si="1"/>
        <v> </v>
      </c>
      <c r="J59" s="25"/>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hidden="1">
      <c r="A65" s="110" t="s">
        <v>33</v>
      </c>
      <c r="B65" s="111"/>
      <c r="C65" s="111"/>
      <c r="D65" s="111"/>
      <c r="E65" s="111"/>
      <c r="F65" s="111"/>
      <c r="G65" s="111"/>
      <c r="H65" s="111"/>
      <c r="I65" s="111"/>
      <c r="J65" s="112"/>
    </row>
    <row r="66" spans="1:14" s="50" customFormat="1" ht="24" hidden="1">
      <c r="A66" s="26" t="s">
        <v>94</v>
      </c>
      <c r="B66" s="25"/>
      <c r="C66" s="5"/>
      <c r="D66" s="5"/>
      <c r="E66" s="5"/>
      <c r="F66" s="5"/>
      <c r="G66" s="5"/>
      <c r="H66" s="32" t="str">
        <f>IF(C66=""," ",ROUND(N(C66)*N(D66)*((N(E66)+N(F66)+N(G66))/3),0))</f>
        <v> </v>
      </c>
      <c r="I66" s="33" t="str">
        <f t="shared" si="1"/>
        <v> </v>
      </c>
      <c r="J66" s="25"/>
      <c r="K66" s="48">
        <v>38</v>
      </c>
      <c r="N66" s="56"/>
    </row>
    <row r="67" spans="1:14" s="50" customFormat="1" ht="24" hidden="1">
      <c r="A67" s="26" t="s">
        <v>95</v>
      </c>
      <c r="B67" s="25"/>
      <c r="C67" s="5"/>
      <c r="D67" s="5"/>
      <c r="E67" s="5"/>
      <c r="F67" s="5"/>
      <c r="G67" s="5"/>
      <c r="H67" s="32" t="str">
        <f>IF(C67=""," ",ROUND(N(C67)*N(D67)*((N(E67)+N(F67)+N(G67))/3),0))</f>
        <v> </v>
      </c>
      <c r="I67" s="33" t="str">
        <f t="shared" si="1"/>
        <v> </v>
      </c>
      <c r="J67" s="25"/>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hidden="1">
      <c r="A80" s="110" t="s">
        <v>36</v>
      </c>
      <c r="B80" s="111"/>
      <c r="C80" s="111"/>
      <c r="D80" s="111"/>
      <c r="E80" s="111"/>
      <c r="F80" s="111"/>
      <c r="G80" s="111"/>
      <c r="H80" s="111"/>
      <c r="I80" s="111"/>
      <c r="J80" s="112"/>
    </row>
    <row r="81" spans="1:14" s="50" customFormat="1" ht="24" hidden="1">
      <c r="A81" s="26" t="s">
        <v>106</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107</v>
      </c>
      <c r="B82" s="25"/>
      <c r="C82" s="5"/>
      <c r="D82" s="5"/>
      <c r="E82" s="5"/>
      <c r="F82" s="5"/>
      <c r="G82" s="5"/>
      <c r="H82" s="32" t="str">
        <f t="shared" si="3"/>
        <v> </v>
      </c>
      <c r="I82" s="33" t="str">
        <f t="shared" si="1"/>
        <v> </v>
      </c>
      <c r="J82" s="25"/>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c r="K85" s="48">
        <v>54</v>
      </c>
      <c r="N85" s="56"/>
    </row>
    <row r="86" spans="1:14" s="50" customFormat="1" ht="24" hidden="1">
      <c r="A86" s="26" t="s">
        <v>111</v>
      </c>
      <c r="B86" s="25"/>
      <c r="C86" s="5"/>
      <c r="D86" s="5"/>
      <c r="E86" s="5"/>
      <c r="F86" s="5"/>
      <c r="G86" s="5"/>
      <c r="H86" s="32" t="str">
        <f t="shared" si="3"/>
        <v> </v>
      </c>
      <c r="I86" s="33" t="str">
        <f t="shared" si="1"/>
        <v> </v>
      </c>
      <c r="J86" s="25"/>
      <c r="K86" s="48">
        <v>55</v>
      </c>
      <c r="N86" s="56"/>
    </row>
    <row r="87" spans="1:10" ht="12.75" hidden="1">
      <c r="A87" s="110" t="s">
        <v>37</v>
      </c>
      <c r="B87" s="111"/>
      <c r="C87" s="111"/>
      <c r="D87" s="111"/>
      <c r="E87" s="111"/>
      <c r="F87" s="111"/>
      <c r="G87" s="111"/>
      <c r="H87" s="111"/>
      <c r="I87" s="111"/>
      <c r="J87" s="112"/>
    </row>
    <row r="88" spans="1:14" s="50" customFormat="1" ht="12" hidden="1">
      <c r="A88" s="26" t="s">
        <v>112</v>
      </c>
      <c r="B88" s="25"/>
      <c r="C88" s="5"/>
      <c r="D88" s="5"/>
      <c r="E88" s="5"/>
      <c r="F88" s="5"/>
      <c r="G88" s="5"/>
      <c r="H88" s="32" t="str">
        <f>IF(C88=""," ",ROUND(N(C88)*N(D88)*((N(E88)+N(F88)+N(G88))/3),0))</f>
        <v> </v>
      </c>
      <c r="I88" s="33" t="str">
        <f t="shared" si="1"/>
        <v> </v>
      </c>
      <c r="J88" s="25"/>
      <c r="K88" s="48">
        <v>56</v>
      </c>
      <c r="N88" s="56"/>
    </row>
    <row r="89" spans="1:14" s="50" customFormat="1" ht="24" hidden="1">
      <c r="A89" s="26" t="s">
        <v>113</v>
      </c>
      <c r="B89" s="25"/>
      <c r="C89" s="5"/>
      <c r="D89" s="5"/>
      <c r="E89" s="5"/>
      <c r="F89" s="5"/>
      <c r="G89" s="5"/>
      <c r="H89" s="32" t="str">
        <f>IF(C89=""," ",ROUND(N(C89)*N(D89)*((N(E89)+N(F89)+N(G89))/3),0))</f>
        <v> </v>
      </c>
      <c r="I89" s="33" t="str">
        <f t="shared" si="1"/>
        <v> </v>
      </c>
      <c r="J89" s="25"/>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24" hidden="1">
      <c r="A100" s="26" t="s">
        <v>122</v>
      </c>
      <c r="B100" s="25" t="s">
        <v>237</v>
      </c>
      <c r="C100" s="5"/>
      <c r="D100" s="5"/>
      <c r="E100" s="5"/>
      <c r="F100" s="5"/>
      <c r="G100" s="5"/>
      <c r="H100" s="32" t="str">
        <f t="shared" si="4"/>
        <v> </v>
      </c>
      <c r="I100" s="33" t="str">
        <f t="shared" si="5"/>
        <v> </v>
      </c>
      <c r="J100" s="25"/>
      <c r="K100" s="48">
        <v>66</v>
      </c>
      <c r="N100" s="56"/>
    </row>
    <row r="101" spans="1:14" s="50" customFormat="1" ht="24" hidden="1">
      <c r="A101" s="26" t="s">
        <v>123</v>
      </c>
      <c r="B101" s="25"/>
      <c r="C101" s="5"/>
      <c r="D101" s="5"/>
      <c r="E101" s="5"/>
      <c r="F101" s="5"/>
      <c r="G101" s="5"/>
      <c r="H101" s="32" t="str">
        <f t="shared" si="4"/>
        <v> </v>
      </c>
      <c r="I101" s="33" t="str">
        <f t="shared" si="5"/>
        <v> </v>
      </c>
      <c r="J101" s="25"/>
      <c r="K101" s="48">
        <v>67</v>
      </c>
      <c r="N101" s="56"/>
    </row>
    <row r="102" spans="1:14" s="50" customFormat="1" ht="12" hidden="1">
      <c r="A102" s="26" t="s">
        <v>124</v>
      </c>
      <c r="B102" s="25"/>
      <c r="C102" s="5"/>
      <c r="D102" s="5"/>
      <c r="E102" s="5"/>
      <c r="F102" s="5"/>
      <c r="G102" s="5"/>
      <c r="H102" s="32" t="str">
        <f t="shared" si="4"/>
        <v> </v>
      </c>
      <c r="I102" s="33" t="str">
        <f t="shared" si="5"/>
        <v> </v>
      </c>
      <c r="J102" s="25"/>
      <c r="K102" s="48">
        <v>68</v>
      </c>
      <c r="N102" s="56"/>
    </row>
    <row r="103" spans="1:14" s="50" customFormat="1" ht="12" hidden="1">
      <c r="A103" s="26" t="s">
        <v>125</v>
      </c>
      <c r="B103" s="25"/>
      <c r="C103" s="5"/>
      <c r="D103" s="5"/>
      <c r="E103" s="5"/>
      <c r="F103" s="5"/>
      <c r="G103" s="5"/>
      <c r="H103" s="32" t="str">
        <f t="shared" si="4"/>
        <v> </v>
      </c>
      <c r="I103" s="33" t="str">
        <f t="shared" si="5"/>
        <v> </v>
      </c>
      <c r="J103" s="25"/>
      <c r="K103" s="48">
        <v>69</v>
      </c>
      <c r="N103" s="56"/>
    </row>
    <row r="104" spans="1:14" s="50" customFormat="1" ht="24" hidden="1">
      <c r="A104" s="26" t="s">
        <v>126</v>
      </c>
      <c r="B104" s="25"/>
      <c r="C104" s="5"/>
      <c r="D104" s="5"/>
      <c r="E104" s="5"/>
      <c r="F104" s="5"/>
      <c r="G104" s="5"/>
      <c r="H104" s="32" t="str">
        <f t="shared" si="4"/>
        <v> </v>
      </c>
      <c r="I104" s="33" t="str">
        <f t="shared" si="5"/>
        <v> </v>
      </c>
      <c r="J104" s="25"/>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36">
      <c r="A106" s="26" t="s">
        <v>128</v>
      </c>
      <c r="B106" s="25" t="s">
        <v>238</v>
      </c>
      <c r="C106" s="5">
        <v>2</v>
      </c>
      <c r="D106" s="5">
        <v>1</v>
      </c>
      <c r="E106" s="5">
        <v>4</v>
      </c>
      <c r="F106" s="5">
        <v>4</v>
      </c>
      <c r="G106" s="5">
        <v>1</v>
      </c>
      <c r="H106" s="32">
        <f t="shared" si="4"/>
        <v>6</v>
      </c>
      <c r="I106" s="33" t="str">
        <f t="shared" si="5"/>
        <v>приемлемый</v>
      </c>
      <c r="J106" s="25" t="s">
        <v>239</v>
      </c>
      <c r="K106" s="48">
        <v>72</v>
      </c>
      <c r="N106" s="56"/>
    </row>
    <row r="107" spans="1:14" s="50" customFormat="1" ht="24" hidden="1">
      <c r="A107" s="26" t="s">
        <v>129</v>
      </c>
      <c r="B107" s="25" t="s">
        <v>238</v>
      </c>
      <c r="C107" s="5"/>
      <c r="D107" s="5"/>
      <c r="E107" s="5"/>
      <c r="F107" s="5"/>
      <c r="G107" s="5"/>
      <c r="H107" s="32" t="str">
        <f t="shared" si="4"/>
        <v> </v>
      </c>
      <c r="I107" s="33" t="str">
        <f t="shared" si="5"/>
        <v> </v>
      </c>
      <c r="J107" s="25"/>
      <c r="K107" s="48">
        <v>73</v>
      </c>
      <c r="N107" s="56"/>
    </row>
    <row r="108" spans="1:10" ht="12.75" hidden="1">
      <c r="A108" s="110" t="s">
        <v>40</v>
      </c>
      <c r="B108" s="111"/>
      <c r="C108" s="111"/>
      <c r="D108" s="111"/>
      <c r="E108" s="111"/>
      <c r="F108" s="111"/>
      <c r="G108" s="111"/>
      <c r="H108" s="111"/>
      <c r="I108" s="111"/>
      <c r="J108" s="112"/>
    </row>
    <row r="109" spans="1:14" s="50" customFormat="1" ht="36" hidden="1">
      <c r="A109" s="26" t="s">
        <v>130</v>
      </c>
      <c r="B109" s="25"/>
      <c r="C109" s="5"/>
      <c r="D109" s="5"/>
      <c r="E109" s="5"/>
      <c r="F109" s="5"/>
      <c r="G109" s="5"/>
      <c r="H109" s="32" t="str">
        <f t="shared" si="4"/>
        <v> </v>
      </c>
      <c r="I109" s="33" t="str">
        <f t="shared" si="5"/>
        <v> </v>
      </c>
      <c r="J109" s="25"/>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hidden="1">
      <c r="A114" s="110" t="s">
        <v>42</v>
      </c>
      <c r="B114" s="111"/>
      <c r="C114" s="111"/>
      <c r="D114" s="111"/>
      <c r="E114" s="111"/>
      <c r="F114" s="111"/>
      <c r="G114" s="111"/>
      <c r="H114" s="111"/>
      <c r="I114" s="111"/>
      <c r="J114" s="112"/>
    </row>
    <row r="115" spans="1:14" s="50" customFormat="1" ht="24" hidden="1">
      <c r="A115" s="26" t="s">
        <v>134</v>
      </c>
      <c r="B115" s="25"/>
      <c r="C115" s="5"/>
      <c r="D115" s="5"/>
      <c r="E115" s="5"/>
      <c r="F115" s="5"/>
      <c r="G115" s="5"/>
      <c r="H115" s="32" t="str">
        <f t="shared" si="4"/>
        <v> </v>
      </c>
      <c r="I115" s="33" t="str">
        <f t="shared" si="5"/>
        <v> </v>
      </c>
      <c r="J115" s="25"/>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c r="C124" s="5"/>
      <c r="D124" s="5"/>
      <c r="E124" s="5"/>
      <c r="F124" s="5"/>
      <c r="G124" s="5"/>
      <c r="H124" s="32" t="str">
        <f t="shared" si="4"/>
        <v> </v>
      </c>
      <c r="I124" s="33" t="str">
        <f t="shared" si="5"/>
        <v> </v>
      </c>
      <c r="J124" s="25"/>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hidden="1">
      <c r="A137" s="110" t="s">
        <v>46</v>
      </c>
      <c r="B137" s="111"/>
      <c r="C137" s="111"/>
      <c r="D137" s="111"/>
      <c r="E137" s="111"/>
      <c r="F137" s="111"/>
      <c r="G137" s="111"/>
      <c r="H137" s="111"/>
      <c r="I137" s="111"/>
      <c r="J137" s="112"/>
    </row>
    <row r="138" spans="1:14" ht="12.75" hidden="1">
      <c r="A138" s="26" t="s">
        <v>153</v>
      </c>
      <c r="B138" s="25"/>
      <c r="C138" s="5"/>
      <c r="D138" s="5"/>
      <c r="E138" s="5"/>
      <c r="F138" s="5"/>
      <c r="G138" s="5"/>
      <c r="H138" s="32" t="str">
        <f t="shared" si="4"/>
        <v> </v>
      </c>
      <c r="I138" s="33" t="str">
        <f t="shared" si="5"/>
        <v> </v>
      </c>
      <c r="J138" s="25"/>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hidden="1">
      <c r="A141" s="110" t="s">
        <v>47</v>
      </c>
      <c r="B141" s="111"/>
      <c r="C141" s="111"/>
      <c r="D141" s="111"/>
      <c r="E141" s="111"/>
      <c r="F141" s="111"/>
      <c r="G141" s="111"/>
      <c r="H141" s="111"/>
      <c r="I141" s="111"/>
      <c r="J141" s="112"/>
    </row>
    <row r="142" spans="1:14" ht="36" hidden="1">
      <c r="A142" s="26" t="s">
        <v>156</v>
      </c>
      <c r="B142" s="25"/>
      <c r="C142" s="5"/>
      <c r="D142" s="5"/>
      <c r="E142" s="5"/>
      <c r="F142" s="5"/>
      <c r="G142" s="5"/>
      <c r="H142" s="32" t="str">
        <f t="shared" si="4"/>
        <v> </v>
      </c>
      <c r="I142" s="33" t="str">
        <f t="shared" si="5"/>
        <v> </v>
      </c>
      <c r="J142" s="25"/>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48">
      <c r="A161" s="26" t="s">
        <v>172</v>
      </c>
      <c r="B161" s="25" t="s">
        <v>235</v>
      </c>
      <c r="C161" s="5">
        <v>1</v>
      </c>
      <c r="D161" s="5">
        <v>4</v>
      </c>
      <c r="E161" s="5">
        <v>1</v>
      </c>
      <c r="F161" s="5">
        <v>5</v>
      </c>
      <c r="G161" s="5">
        <v>1</v>
      </c>
      <c r="H161" s="32">
        <f t="shared" si="6"/>
        <v>9</v>
      </c>
      <c r="I161" s="33" t="str">
        <f t="shared" si="7"/>
        <v>приемлемый</v>
      </c>
      <c r="J161" s="25" t="s">
        <v>240</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235</v>
      </c>
      <c r="C163" s="5">
        <v>1</v>
      </c>
      <c r="D163" s="5">
        <v>4</v>
      </c>
      <c r="E163" s="5">
        <v>1</v>
      </c>
      <c r="F163" s="5">
        <v>5</v>
      </c>
      <c r="G163" s="5">
        <v>1</v>
      </c>
      <c r="H163" s="32">
        <f t="shared" si="6"/>
        <v>9</v>
      </c>
      <c r="I163" s="33" t="str">
        <f t="shared" si="7"/>
        <v>приемлемый</v>
      </c>
      <c r="J163" s="25" t="s">
        <v>241</v>
      </c>
      <c r="K163" s="31">
        <v>118</v>
      </c>
      <c r="N163" s="56"/>
    </row>
    <row r="164" spans="1:10" ht="12.75" hidden="1">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2.75" hidden="1">
      <c r="A166" s="26" t="s">
        <v>176</v>
      </c>
      <c r="B166" s="25"/>
      <c r="C166" s="5"/>
      <c r="D166" s="5"/>
      <c r="E166" s="5"/>
      <c r="F166" s="5"/>
      <c r="G166" s="5"/>
      <c r="H166" s="32" t="str">
        <f t="shared" si="6"/>
        <v> </v>
      </c>
      <c r="I166" s="33" t="str">
        <f t="shared" si="7"/>
        <v> </v>
      </c>
      <c r="J166" s="25"/>
      <c r="K166" s="31">
        <v>120</v>
      </c>
      <c r="N166" s="56"/>
    </row>
    <row r="167" spans="1:14" ht="12.75" hidden="1">
      <c r="A167" s="26" t="s">
        <v>177</v>
      </c>
      <c r="B167" s="25"/>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hidden="1">
      <c r="A175" s="110" t="s">
        <v>53</v>
      </c>
      <c r="B175" s="111"/>
      <c r="C175" s="111"/>
      <c r="D175" s="111"/>
      <c r="E175" s="111"/>
      <c r="F175" s="111"/>
      <c r="G175" s="111"/>
      <c r="H175" s="111"/>
      <c r="I175" s="111"/>
      <c r="J175" s="112"/>
    </row>
    <row r="176" spans="1:14" ht="12.75" hidden="1">
      <c r="A176" s="26" t="s">
        <v>184</v>
      </c>
      <c r="B176" s="25" t="s">
        <v>242</v>
      </c>
      <c r="C176" s="5"/>
      <c r="D176" s="5"/>
      <c r="E176" s="5"/>
      <c r="F176" s="5"/>
      <c r="G176" s="5"/>
      <c r="H176" s="32" t="str">
        <f t="shared" si="6"/>
        <v> </v>
      </c>
      <c r="I176" s="33" t="str">
        <f t="shared" si="7"/>
        <v> </v>
      </c>
      <c r="J176" s="25"/>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t="s">
        <v>242</v>
      </c>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84">
      <c r="A187" s="26" t="s">
        <v>193</v>
      </c>
      <c r="B187" s="25" t="s">
        <v>27</v>
      </c>
      <c r="C187" s="5">
        <v>1</v>
      </c>
      <c r="D187" s="5">
        <v>4</v>
      </c>
      <c r="E187" s="5">
        <v>2</v>
      </c>
      <c r="F187" s="5">
        <v>4</v>
      </c>
      <c r="G187" s="5">
        <v>2</v>
      </c>
      <c r="H187" s="32">
        <f t="shared" si="6"/>
        <v>11</v>
      </c>
      <c r="I187" s="33" t="str">
        <f t="shared" si="7"/>
        <v>приемлемый</v>
      </c>
      <c r="J187" s="25" t="s">
        <v>243</v>
      </c>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№87.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254</v>
      </c>
      <c r="B4" s="2"/>
      <c r="C4" s="6"/>
      <c r="D4" s="2"/>
      <c r="E4" s="6" t="s">
        <v>253</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256</v>
      </c>
      <c r="B13" s="2"/>
      <c r="C13" s="6"/>
      <c r="D13" s="2"/>
      <c r="E13" s="6" t="s">
        <v>255</v>
      </c>
      <c r="F13" s="2"/>
      <c r="G13" s="2"/>
    </row>
    <row r="14" spans="1:7" s="8" customFormat="1" ht="11.25">
      <c r="A14" s="20" t="s">
        <v>12</v>
      </c>
      <c r="B14" s="18"/>
      <c r="C14" s="20" t="s">
        <v>7</v>
      </c>
      <c r="D14" s="18"/>
      <c r="E14" s="20" t="s">
        <v>6</v>
      </c>
      <c r="F14" s="18"/>
      <c r="G14" s="20" t="s">
        <v>13</v>
      </c>
    </row>
    <row r="15" spans="1:7" ht="12.75">
      <c r="A15" s="6" t="s">
        <v>258</v>
      </c>
      <c r="B15" s="2"/>
      <c r="C15" s="6"/>
      <c r="D15" s="2"/>
      <c r="E15" s="6" t="s">
        <v>257</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№87.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Вахтер (код: 18883)</v>
      </c>
      <c r="B9" s="126"/>
      <c r="C9" s="126"/>
      <c r="D9" s="68" t="str">
        <f t="shared" si="0"/>
        <v>Вахтер (код: 18883)</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t="str">
        <f>IF(1!I46&lt;&gt;" ","+","")</f>
        <v>+</v>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f>IF(1!I101&lt;&gt;" ","+","")</f>
      </c>
      <c r="E94" s="56"/>
    </row>
    <row r="95" spans="1:5" s="50" customFormat="1" ht="12.75">
      <c r="A95" s="71" t="str">
        <f>IF(ISERR(FIND(" ",1!A102)),"",LEFT(1!A102,FIND(" ",1!A102)-1))</f>
        <v>10.3.</v>
      </c>
      <c r="B95" s="73" t="str">
        <f>IF(ISERR(FIND(" ",1!A102)),"",MID(1!A102,FIND(" ",1!A102)+1,LEN(1!A102)))</f>
        <v>Опасность, связанная с наклонами корпуса</v>
      </c>
      <c r="C95" s="65">
        <f>IF(1!I102&lt;&gt;" ","+","")</f>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t="str">
        <f>IF(1!I187&lt;&gt;" ","+","")</f>
        <v>+</v>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244</v>
      </c>
      <c r="B1" s="57" t="s">
        <v>205</v>
      </c>
    </row>
    <row r="2" spans="1:2" ht="12.75">
      <c r="A2" s="11" t="s">
        <v>251</v>
      </c>
      <c r="B2" s="57" t="s">
        <v>206</v>
      </c>
    </row>
    <row r="3" spans="1:2" ht="12.75">
      <c r="A3" s="12"/>
      <c r="B3" s="57"/>
    </row>
    <row r="4" spans="1:2" ht="12.75">
      <c r="A4" s="13" t="s">
        <v>245</v>
      </c>
      <c r="B4" s="57" t="s">
        <v>207</v>
      </c>
    </row>
    <row r="5" spans="1:2" ht="12.75">
      <c r="A5" s="13" t="s">
        <v>246</v>
      </c>
      <c r="B5" s="57" t="s">
        <v>208</v>
      </c>
    </row>
    <row r="6" spans="1:2" ht="12.75">
      <c r="A6" s="13" t="s">
        <v>247</v>
      </c>
      <c r="B6" s="57" t="s">
        <v>209</v>
      </c>
    </row>
    <row r="7" spans="1:2" ht="12.75">
      <c r="A7" s="13" t="s">
        <v>248</v>
      </c>
      <c r="B7" s="57" t="s">
        <v>210</v>
      </c>
    </row>
    <row r="8" spans="1:2" ht="12.75">
      <c r="A8" s="13" t="s">
        <v>249</v>
      </c>
      <c r="B8" s="57" t="s">
        <v>211</v>
      </c>
    </row>
    <row r="9" spans="1:2" ht="12.75">
      <c r="A9" s="11"/>
      <c r="B9" s="58" t="s">
        <v>212</v>
      </c>
    </row>
    <row r="10" spans="1:2" ht="12.75">
      <c r="A10" s="39" t="s">
        <v>252</v>
      </c>
      <c r="B10" s="57" t="s">
        <v>213</v>
      </c>
    </row>
    <row r="11" spans="1:2" ht="12.75">
      <c r="A11" s="39" t="s">
        <v>250</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2022-03-16T06:26:02Z</dcterms:modified>
  <cp:category/>
  <cp:version/>
  <cp:contentType/>
  <cp:contentStatus/>
  <cp:revision>1</cp:revision>
</cp:coreProperties>
</file>